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S:\MEDIA Simone - Andrea - Elena Balani (Simone Cartini)\Website\Investors &amp; Media\Net Asset Value (NAV)\NAV - Related documents\"/>
    </mc:Choice>
  </mc:AlternateContent>
  <xr:revisionPtr revIDLastSave="0" documentId="13_ncr:1_{549D198E-F28B-4EEE-95E9-A6C7664E6D8C}" xr6:coauthVersionLast="36" xr6:coauthVersionMax="36" xr10:uidLastSave="{00000000-0000-0000-0000-000000000000}"/>
  <bookViews>
    <workbookView xWindow="0" yWindow="0" windowWidth="19200" windowHeight="6825" activeTab="1" xr2:uid="{7B48CF14-828D-447B-8165-236F89191986}"/>
  </bookViews>
  <sheets>
    <sheet name="31 Dec 21" sheetId="3" r:id="rId1"/>
    <sheet name="31 Dec 20" sheetId="5" r:id="rId2"/>
  </sheets>
  <definedNames>
    <definedName name="_xlnm.Print_Area" localSheetId="1">'31 Dec 20'!$A$1:$G$32</definedName>
    <definedName name="Z_F81A7BAB_ED79_496B_B07A_A979C956FD16_.wvu.PrintArea" localSheetId="1" hidden="1">'31 Dec 20'!$A$1:$H$31</definedName>
  </definedNames>
  <calcPr calcId="191029"/>
  <customWorkbookViews>
    <customWorkbookView name="1" guid="{F81A7BAB-ED79-496B-B07A-A979C956FD16}" maximized="1" xWindow="1912"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D10" i="3"/>
  <c r="D3" i="5" l="1"/>
  <c r="D18" i="5" s="1"/>
  <c r="D3" i="3"/>
  <c r="D19" i="3" s="1"/>
  <c r="D22" i="3" s="1"/>
  <c r="D20" i="5" l="1"/>
  <c r="D22" i="5" s="1"/>
  <c r="D24" i="3" l="1"/>
</calcChain>
</file>

<file path=xl/sharedStrings.xml><?xml version="1.0" encoding="utf-8"?>
<sst xmlns="http://schemas.openxmlformats.org/spreadsheetml/2006/main" count="108" uniqueCount="61">
  <si>
    <t>€ million</t>
  </si>
  <si>
    <t>Companies</t>
  </si>
  <si>
    <t>Ferrari</t>
  </si>
  <si>
    <t>Official market price</t>
  </si>
  <si>
    <t>Fair value</t>
  </si>
  <si>
    <t>Stellantis</t>
  </si>
  <si>
    <t>FCA</t>
  </si>
  <si>
    <t>CNH Industrial</t>
  </si>
  <si>
    <t>Juventus</t>
  </si>
  <si>
    <t>Seeds</t>
  </si>
  <si>
    <t>Alliances</t>
  </si>
  <si>
    <t>Cash and cash equivalents</t>
  </si>
  <si>
    <t>Gross Asset Value</t>
  </si>
  <si>
    <t>Gross Debt</t>
  </si>
  <si>
    <t>Net Asset Value (NAV)</t>
  </si>
  <si>
    <t>PartnerRe</t>
  </si>
  <si>
    <t>Other companies</t>
  </si>
  <si>
    <t>Other assets</t>
  </si>
  <si>
    <t>Listed Securities</t>
  </si>
  <si>
    <t>Ownership % at 31/12/2021</t>
  </si>
  <si>
    <r>
      <t>Valuation methodology</t>
    </r>
    <r>
      <rPr>
        <b/>
        <vertAlign val="superscript"/>
        <sz val="8"/>
        <color rgb="FF365F91"/>
        <rFont val="Calibri"/>
        <family val="2"/>
      </rPr>
      <t>(a)</t>
    </r>
  </si>
  <si>
    <r>
      <t>(a)</t>
    </r>
    <r>
      <rPr>
        <sz val="7"/>
        <color theme="1"/>
        <rFont val="Times New Roman"/>
        <family val="1"/>
      </rPr>
      <t xml:space="preserve">       </t>
    </r>
    <r>
      <rPr>
        <sz val="7"/>
        <color theme="1"/>
        <rFont val="Calibri"/>
        <family val="2"/>
      </rPr>
      <t>Listed equity investments and other securities are valued at official market prices; unlisted equity investments are valued at fair value, which can be either (i) determined annually by an independent expert, (ii) based on a recent round or arms-length transaction or (iii) at cost if the investment has been completed recently.</t>
    </r>
  </si>
  <si>
    <t>Ownership % at 31/12/2020</t>
  </si>
  <si>
    <r>
      <t>(c)</t>
    </r>
    <r>
      <rPr>
        <sz val="7"/>
        <color theme="1"/>
        <rFont val="Times New Roman"/>
        <family val="1"/>
      </rPr>
      <t xml:space="preserve">       </t>
    </r>
    <r>
      <rPr>
        <sz val="7"/>
        <color theme="1"/>
        <rFont val="Calibri"/>
        <family val="2"/>
      </rPr>
      <t>Other companies includes Christian Louboutin (€541 million), Via Transportation (€449 million), The Economist (€364 million), GEDI (€202 million), Welltec (€101 million) and SHANG XIA (€84 million).</t>
    </r>
  </si>
  <si>
    <r>
      <t>(b)</t>
    </r>
    <r>
      <rPr>
        <sz val="7"/>
        <color theme="1"/>
        <rFont val="Times New Roman"/>
        <family val="1"/>
      </rPr>
      <t xml:space="preserve">       </t>
    </r>
    <r>
      <rPr>
        <sz val="7"/>
        <color theme="1"/>
        <rFont val="Calibri"/>
        <family val="2"/>
        <scheme val="minor"/>
      </rPr>
      <t>Fair value aligned wi</t>
    </r>
    <r>
      <rPr>
        <sz val="7"/>
        <color theme="1"/>
        <rFont val="Calibri"/>
        <family val="2"/>
      </rPr>
      <t>th the price under the terms of the definitive agreement signed with Covéa on 16 December 2021, equal to $9 billion plus a price adjustment of around $328 million.</t>
    </r>
  </si>
  <si>
    <t>(g)          Includes shares held in treasury at the service of stock option plans, valued at the option strike price if less than market price, and 870,748 shares not allocated to stock option plans. Shares bought back in the context of the 2018-2020 program are not included.</t>
  </si>
  <si>
    <t>Others</t>
  </si>
  <si>
    <t>Note</t>
  </si>
  <si>
    <t>(b)</t>
  </si>
  <si>
    <t>(c)</t>
  </si>
  <si>
    <t>(d)</t>
  </si>
  <si>
    <t>(f)</t>
  </si>
  <si>
    <t>(g)</t>
  </si>
  <si>
    <t>(h)</t>
  </si>
  <si>
    <t>(e)</t>
  </si>
  <si>
    <t>(a)</t>
  </si>
  <si>
    <t>Valuation methodology</t>
  </si>
  <si>
    <t>Public Funds</t>
  </si>
  <si>
    <t>Public funds</t>
  </si>
  <si>
    <t>Financial assets</t>
  </si>
  <si>
    <t>Treasury stock</t>
  </si>
  <si>
    <t>NAV per Share in Euro</t>
  </si>
  <si>
    <t>Other liabilities</t>
  </si>
  <si>
    <t>(i)</t>
  </si>
  <si>
    <t>(k)</t>
  </si>
  <si>
    <t>(j)</t>
  </si>
  <si>
    <r>
      <t>(e)</t>
    </r>
    <r>
      <rPr>
        <sz val="7"/>
        <color theme="1"/>
        <rFont val="Times New Roman"/>
        <family val="1"/>
      </rPr>
      <t xml:space="preserve">       </t>
    </r>
    <r>
      <rPr>
        <sz val="7"/>
        <color theme="1"/>
        <rFont val="Calibri"/>
        <family val="2"/>
      </rPr>
      <t>Until 31 December 2021, public funds were classified in the net financial position under the item financial assets. At 31 December 2021, following a management reassessment of these investments, they have been reclassified outside the net financial position.</t>
    </r>
  </si>
  <si>
    <r>
      <t>(d)</t>
    </r>
    <r>
      <rPr>
        <sz val="7"/>
        <color theme="1"/>
        <rFont val="Times New Roman"/>
        <family val="1"/>
      </rPr>
      <t xml:space="preserve">       </t>
    </r>
    <r>
      <rPr>
        <sz val="7"/>
        <color theme="1"/>
        <rFont val="Calibri"/>
        <family val="2"/>
      </rPr>
      <t>Listed securities at 31 December 2021 include Faurecia (€320 million) among others.</t>
    </r>
  </si>
  <si>
    <r>
      <t>(j)</t>
    </r>
    <r>
      <rPr>
        <sz val="7"/>
        <color theme="1"/>
        <rFont val="Times New Roman"/>
        <family val="1"/>
      </rPr>
      <t xml:space="preserve">        </t>
    </r>
    <r>
      <rPr>
        <sz val="7"/>
        <color theme="1"/>
        <rFont val="Calibri"/>
        <family val="2"/>
      </rPr>
      <t>Mainly related to the Tax claim settled on 18 February 2022.</t>
    </r>
  </si>
  <si>
    <r>
      <t>(k)</t>
    </r>
    <r>
      <rPr>
        <sz val="7"/>
        <color theme="1"/>
        <rFont val="Times New Roman"/>
        <family val="1"/>
      </rPr>
      <t xml:space="preserve">       </t>
    </r>
    <r>
      <rPr>
        <sz val="7"/>
        <color theme="1"/>
        <rFont val="Calibri"/>
        <family val="2"/>
      </rPr>
      <t>Based on 234,645,891 shares.</t>
    </r>
  </si>
  <si>
    <r>
      <t>(i)</t>
    </r>
    <r>
      <rPr>
        <sz val="7"/>
        <color theme="1"/>
        <rFont val="Times New Roman"/>
        <family val="1"/>
      </rPr>
      <t xml:space="preserve">        </t>
    </r>
    <r>
      <rPr>
        <sz val="7"/>
        <color theme="1"/>
        <rFont val="Calibri"/>
        <family val="2"/>
      </rPr>
      <t>Includes shares held in treasury at the service of stock option plans, valued at the option strike price if less than market price.</t>
    </r>
  </si>
  <si>
    <r>
      <t>(d)</t>
    </r>
    <r>
      <rPr>
        <sz val="7"/>
        <color theme="1"/>
        <rFont val="Times New Roman"/>
        <family val="1"/>
      </rPr>
      <t xml:space="preserve">          </t>
    </r>
    <r>
      <rPr>
        <sz val="7"/>
        <color theme="1"/>
        <rFont val="Calibri"/>
        <family val="2"/>
      </rPr>
      <t>Until 31 December 2021, public funds were classified in the net financial position under the item financial assets. At 31 December 2021, following a management reassessment of these investments, they have been reclassified outside the net financial position. The previous year has been restated accordingly.</t>
    </r>
  </si>
  <si>
    <r>
      <t>(c)</t>
    </r>
    <r>
      <rPr>
        <sz val="7"/>
        <color theme="1"/>
        <rFont val="Times New Roman"/>
        <family val="1"/>
      </rPr>
      <t>          </t>
    </r>
    <r>
      <rPr>
        <sz val="7"/>
        <color theme="1"/>
        <rFont val="Calibri"/>
        <family val="2"/>
      </rPr>
      <t>Other companies includes The Economist (€280 million), GEDI (€207 million), Via Transportation (€163 million), Shang Xia (€78 million) and Welltec (€39 million).</t>
    </r>
  </si>
  <si>
    <r>
      <t>(a)</t>
    </r>
    <r>
      <rPr>
        <sz val="7"/>
        <color theme="1"/>
        <rFont val="Times New Roman"/>
        <family val="1"/>
      </rPr>
      <t xml:space="preserve">          </t>
    </r>
    <r>
      <rPr>
        <sz val="7"/>
        <color theme="1"/>
        <rFont val="Calibri"/>
        <family val="2"/>
      </rPr>
      <t>Listed equity investments and other securities are valued at official market prices; unlisted equity investments are valued at fair value, which can be either (i) determined annually by an independent expert, (ii) based on a recent round or arms-length transaction or (iii) at cost if the investment has been completed recently.</t>
    </r>
  </si>
  <si>
    <r>
      <t>(b)</t>
    </r>
    <r>
      <rPr>
        <sz val="7"/>
        <color theme="1"/>
        <rFont val="Times New Roman"/>
        <family val="1"/>
      </rPr>
      <t xml:space="preserve">          </t>
    </r>
    <r>
      <rPr>
        <sz val="7"/>
        <color theme="1"/>
        <rFont val="Calibri"/>
        <family val="2"/>
        <scheme val="minor"/>
      </rPr>
      <t>Fair</t>
    </r>
    <r>
      <rPr>
        <sz val="7"/>
        <color theme="1"/>
        <rFont val="Calibri"/>
        <family val="2"/>
      </rPr>
      <t xml:space="preserve"> value determined by an independent expert.</t>
    </r>
  </si>
  <si>
    <r>
      <t>(g)</t>
    </r>
    <r>
      <rPr>
        <sz val="7"/>
        <color theme="1"/>
        <rFont val="Times New Roman"/>
        <family val="1"/>
      </rPr>
      <t xml:space="preserve">       </t>
    </r>
    <r>
      <rPr>
        <sz val="7"/>
        <color theme="1"/>
        <rFont val="Calibri"/>
        <family val="2"/>
      </rPr>
      <t>Assets included in the net financial position. These are investment-grade and high-yield bonds purchased by Exor.</t>
    </r>
  </si>
  <si>
    <r>
      <t>(f)</t>
    </r>
    <r>
      <rPr>
        <sz val="7"/>
        <color theme="1"/>
        <rFont val="Times New Roman"/>
        <family val="1"/>
      </rPr>
      <t>           Assets included in the net financial position. These are investment-grade and high-yield bonds purchased by Exor.</t>
    </r>
  </si>
  <si>
    <r>
      <t>(h)</t>
    </r>
    <r>
      <rPr>
        <sz val="7"/>
        <color theme="1"/>
        <rFont val="Times New Roman"/>
        <family val="1"/>
      </rPr>
      <t xml:space="preserve">          </t>
    </r>
    <r>
      <rPr>
        <sz val="7"/>
        <color theme="1"/>
        <rFont val="Calibri"/>
        <family val="2"/>
      </rPr>
      <t>Based on 235,516,639 shares.</t>
    </r>
  </si>
  <si>
    <r>
      <t>(e)</t>
    </r>
    <r>
      <rPr>
        <sz val="7"/>
        <color theme="1"/>
        <rFont val="Times New Roman"/>
        <family val="1"/>
      </rPr>
      <t>          Other assets include minor investments and receivables among others. Not included in the net financial position.</t>
    </r>
  </si>
  <si>
    <r>
      <t>(f)</t>
    </r>
    <r>
      <rPr>
        <sz val="7"/>
        <color theme="1"/>
        <rFont val="Times New Roman"/>
        <family val="1"/>
      </rPr>
      <t>        Other assets i</t>
    </r>
    <r>
      <rPr>
        <sz val="7"/>
        <color theme="1"/>
        <rFont val="Calibri"/>
        <family val="2"/>
      </rPr>
      <t xml:space="preserve">nclude minor investments and receivables among others. </t>
    </r>
  </si>
  <si>
    <t>(h)       Alliances include the investment in NUO.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</si>
</sst>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_-* #,##0\ _€_-;\-* #,##0\ _€_-;_-* &quot;-&quot;??\ _€_-;_-@_-"/>
  </numFmts>
  <fonts count="17" x14ac:knownFonts="1">
    <font>
      <sz val="11"/>
      <color theme="1"/>
      <name val="Calibri"/>
      <family val="2"/>
      <scheme val="minor"/>
    </font>
    <font>
      <sz val="12"/>
      <color theme="1"/>
      <name val="Times New Roman"/>
      <family val="1"/>
    </font>
    <font>
      <b/>
      <sz val="8"/>
      <color rgb="FF000000"/>
      <name val="Arial"/>
      <family val="2"/>
    </font>
    <font>
      <sz val="11"/>
      <color theme="1"/>
      <name val="Calibri"/>
      <family val="2"/>
      <scheme val="minor"/>
    </font>
    <font>
      <sz val="8"/>
      <color rgb="FF000000"/>
      <name val="Calibri"/>
      <family val="2"/>
    </font>
    <font>
      <b/>
      <sz val="8"/>
      <color rgb="FF365F91"/>
      <name val="Calibri"/>
      <family val="2"/>
    </font>
    <font>
      <b/>
      <vertAlign val="superscript"/>
      <sz val="8"/>
      <color rgb="FF365F91"/>
      <name val="Calibri"/>
      <family val="2"/>
    </font>
    <font>
      <sz val="8"/>
      <color theme="1"/>
      <name val="Calibri"/>
      <family val="2"/>
    </font>
    <font>
      <b/>
      <sz val="8"/>
      <color rgb="FF000000"/>
      <name val="Calibri"/>
      <family val="2"/>
    </font>
    <font>
      <b/>
      <sz val="8"/>
      <color theme="1"/>
      <name val="Calibri"/>
      <family val="2"/>
    </font>
    <font>
      <sz val="7"/>
      <color theme="1"/>
      <name val="Calibri"/>
      <family val="2"/>
    </font>
    <font>
      <sz val="7"/>
      <color theme="1"/>
      <name val="Times New Roman"/>
      <family val="1"/>
    </font>
    <font>
      <sz val="7"/>
      <color theme="1"/>
      <name val="Calibri"/>
      <family val="2"/>
      <scheme val="minor"/>
    </font>
    <font>
      <i/>
      <sz val="8"/>
      <name val="Calibri"/>
      <family val="2"/>
    </font>
    <font>
      <i/>
      <sz val="8"/>
      <name val="Calibri"/>
      <family val="2"/>
      <scheme val="minor"/>
    </font>
    <font>
      <u/>
      <sz val="11"/>
      <color theme="10"/>
      <name val="Calibri"/>
      <family val="2"/>
      <scheme val="minor"/>
    </font>
    <font>
      <i/>
      <sz val="8"/>
      <name val="Times New Roman"/>
      <family val="1"/>
    </font>
  </fonts>
  <fills count="2">
    <fill>
      <patternFill patternType="none"/>
    </fill>
    <fill>
      <patternFill patternType="gray125"/>
    </fill>
  </fills>
  <borders count="3">
    <border>
      <left/>
      <right/>
      <top/>
      <bottom/>
      <diagonal/>
    </border>
    <border>
      <left/>
      <right/>
      <top/>
      <bottom style="medium">
        <color rgb="FFB6B6B6"/>
      </bottom>
      <diagonal/>
    </border>
    <border>
      <left/>
      <right/>
      <top style="medium">
        <color rgb="FF000000"/>
      </top>
      <bottom style="medium">
        <color indexed="64"/>
      </bottom>
      <diagonal/>
    </border>
  </borders>
  <cellStyleXfs count="3">
    <xf numFmtId="0" fontId="0" fillId="0" borderId="0"/>
    <xf numFmtId="43" fontId="3" fillId="0" borderId="0" applyFont="0" applyFill="0" applyBorder="0" applyAlignment="0" applyProtection="0"/>
    <xf numFmtId="0" fontId="15" fillId="0" borderId="0" applyNumberFormat="0" applyFill="0" applyBorder="0" applyAlignment="0" applyProtection="0"/>
  </cellStyleXfs>
  <cellXfs count="52">
    <xf numFmtId="0" fontId="0" fillId="0" borderId="0" xfId="0"/>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1" fillId="0" borderId="0" xfId="0" applyFont="1" applyAlignment="1">
      <alignment vertical="center" wrapText="1"/>
    </xf>
    <xf numFmtId="0" fontId="4" fillId="0" borderId="0" xfId="0" applyFont="1" applyAlignment="1">
      <alignment vertical="center" wrapText="1"/>
    </xf>
    <xf numFmtId="0" fontId="1" fillId="0" borderId="1" xfId="0" applyFont="1" applyBorder="1" applyAlignment="1">
      <alignment horizontal="center" vertical="center" wrapText="1"/>
    </xf>
    <xf numFmtId="0" fontId="8" fillId="0" borderId="1" xfId="0" applyFont="1" applyBorder="1" applyAlignment="1">
      <alignment vertical="center" wrapText="1"/>
    </xf>
    <xf numFmtId="3" fontId="8"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0" xfId="0" applyNumberFormat="1" applyFont="1" applyAlignment="1">
      <alignment horizontal="right" vertical="center" wrapText="1"/>
    </xf>
    <xf numFmtId="0" fontId="7" fillId="0" borderId="0" xfId="0" applyFont="1" applyAlignment="1">
      <alignment vertical="center" wrapText="1"/>
    </xf>
    <xf numFmtId="0" fontId="4" fillId="0" borderId="0" xfId="0" applyFont="1" applyAlignment="1">
      <alignment horizontal="righ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8" fillId="0" borderId="1" xfId="0" applyFont="1" applyBorder="1" applyAlignment="1">
      <alignment horizontal="right" vertical="center" wrapText="1"/>
    </xf>
    <xf numFmtId="0" fontId="9" fillId="0" borderId="1" xfId="0" applyFont="1" applyBorder="1" applyAlignment="1">
      <alignmen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0" fontId="8" fillId="0" borderId="0" xfId="0" applyFont="1" applyAlignment="1">
      <alignment vertical="center" wrapText="1"/>
    </xf>
    <xf numFmtId="3" fontId="8" fillId="0" borderId="0" xfId="0" applyNumberFormat="1" applyFont="1" applyAlignment="1">
      <alignment horizontal="right" vertical="center" wrapText="1"/>
    </xf>
    <xf numFmtId="0" fontId="5" fillId="0" borderId="1" xfId="0" applyFont="1" applyBorder="1" applyAlignment="1">
      <alignment horizontal="right" vertical="center" wrapText="1"/>
    </xf>
    <xf numFmtId="0" fontId="4" fillId="0" borderId="2" xfId="0" applyFont="1" applyBorder="1" applyAlignment="1">
      <alignment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vertical="center" wrapText="1"/>
    </xf>
    <xf numFmtId="165" fontId="8" fillId="0" borderId="1" xfId="1" applyNumberFormat="1" applyFont="1" applyBorder="1" applyAlignment="1">
      <alignment horizontal="right" vertical="center" wrapText="1"/>
    </xf>
    <xf numFmtId="164" fontId="4" fillId="0" borderId="0" xfId="0" applyNumberFormat="1" applyFont="1" applyAlignment="1">
      <alignment horizontal="center" vertical="center" wrapText="1"/>
    </xf>
    <xf numFmtId="0" fontId="10" fillId="0" borderId="0" xfId="0" applyFont="1" applyAlignment="1">
      <alignment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horizontal="right" vertical="center" wrapText="1"/>
    </xf>
    <xf numFmtId="0" fontId="7" fillId="0" borderId="0" xfId="0" applyFont="1" applyBorder="1" applyAlignment="1">
      <alignment vertical="center" wrapText="1"/>
    </xf>
    <xf numFmtId="0" fontId="0" fillId="0" borderId="0" xfId="0" applyFont="1"/>
    <xf numFmtId="14" fontId="5" fillId="0" borderId="2"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3" fontId="13" fillId="0" borderId="1" xfId="0" applyNumberFormat="1" applyFont="1" applyBorder="1" applyAlignment="1">
      <alignment horizontal="right" vertical="center" wrapText="1"/>
    </xf>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3" fontId="13" fillId="0" borderId="1" xfId="0" applyNumberFormat="1" applyFont="1" applyBorder="1" applyAlignment="1">
      <alignment horizontal="center" vertical="center" wrapText="1"/>
    </xf>
    <xf numFmtId="165" fontId="13" fillId="0" borderId="1" xfId="1"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3" fontId="14" fillId="0" borderId="1" xfId="2" applyNumberFormat="1" applyFont="1" applyBorder="1" applyAlignment="1">
      <alignment horizontal="center" vertical="center" wrapText="1"/>
    </xf>
    <xf numFmtId="3" fontId="14" fillId="0" borderId="0" xfId="2" applyNumberFormat="1" applyFont="1" applyAlignment="1">
      <alignment horizontal="center" vertical="center" wrapText="1"/>
    </xf>
    <xf numFmtId="0" fontId="14" fillId="0" borderId="0" xfId="2" applyFont="1" applyAlignment="1">
      <alignment horizontal="center" vertical="center" wrapText="1"/>
    </xf>
    <xf numFmtId="0" fontId="14" fillId="0" borderId="0" xfId="2" applyFont="1" applyBorder="1" applyAlignment="1">
      <alignment horizontal="center" vertical="center" wrapText="1"/>
    </xf>
    <xf numFmtId="0" fontId="14" fillId="0" borderId="0" xfId="0" applyFont="1" applyBorder="1"/>
    <xf numFmtId="0" fontId="14" fillId="0" borderId="1" xfId="2" applyFont="1" applyBorder="1" applyAlignment="1">
      <alignment horizontal="center" vertical="center" wrapText="1"/>
    </xf>
    <xf numFmtId="0" fontId="14" fillId="0" borderId="0" xfId="0" applyFont="1"/>
    <xf numFmtId="0" fontId="16" fillId="0" borderId="1" xfId="0" applyFont="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1" i="0" u="none" strike="noStrike" baseline="0">
                <a:effectLst/>
              </a:rPr>
              <a:t>GROSS ASSET VALUE BREAKDOWN</a:t>
            </a:r>
          </a:p>
          <a:p>
            <a:pPr>
              <a:defRPr sz="1000"/>
            </a:pPr>
            <a:r>
              <a:rPr lang="en-GB" sz="1000" b="1" i="0" u="none" strike="noStrike" baseline="0">
                <a:effectLst/>
              </a:rPr>
              <a:t>AT 31 DECEMBER 2021</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'31 Dec 21'!$D$1</c:f>
              <c:strCache>
                <c:ptCount val="1"/>
                <c:pt idx="0">
                  <c:v>31/12/2021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AAC5-4646-AD99-671FEBD20A12}"/>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2-AAC5-4646-AD99-671FEBD20A12}"/>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1-AAC5-4646-AD99-671FEBD20A12}"/>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5-AAC5-4646-AD99-671FEBD20A12}"/>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AAC5-4646-AD99-671FEBD20A12}"/>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6-AAC5-4646-AD99-671FEBD20A12}"/>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8-AAC5-4646-AD99-671FEBD20A12}"/>
              </c:ext>
            </c:extLst>
          </c:dPt>
          <c:dLbls>
            <c:dLbl>
              <c:idx val="0"/>
              <c:layout>
                <c:manualLayout>
                  <c:x val="-0.11811023622047244"/>
                  <c:y val="-0.1068702290076335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AC5-4646-AD99-671FEBD20A12}"/>
                </c:ext>
              </c:extLst>
            </c:dLbl>
            <c:dLbl>
              <c:idx val="1"/>
              <c:layout>
                <c:manualLayout>
                  <c:x val="0.18110236220472442"/>
                  <c:y val="-3.5623409669211195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AAC5-4646-AD99-671FEBD20A12}"/>
                </c:ext>
              </c:extLst>
            </c:dLbl>
            <c:dLbl>
              <c:idx val="2"/>
              <c:layout>
                <c:manualLayout>
                  <c:x val="0.11811023622047244"/>
                  <c:y val="9.6692111959287536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1417322834645669"/>
                      <c:h val="0.1270737913486005"/>
                    </c:manualLayout>
                  </c15:layout>
                </c:ext>
                <c:ext xmlns:c16="http://schemas.microsoft.com/office/drawing/2014/chart" uri="{C3380CC4-5D6E-409C-BE32-E72D297353CC}">
                  <c16:uniqueId val="{00000001-AAC5-4646-AD99-671FEBD20A12}"/>
                </c:ext>
              </c:extLst>
            </c:dLbl>
            <c:dLbl>
              <c:idx val="3"/>
              <c:layout>
                <c:manualLayout>
                  <c:x val="1.3484096968193932E-2"/>
                  <c:y val="0.141884554507022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91958676917353832"/>
                      <c:h val="0.12069082967682475"/>
                    </c:manualLayout>
                  </c15:layout>
                </c:ext>
                <c:ext xmlns:c16="http://schemas.microsoft.com/office/drawing/2014/chart" uri="{C3380CC4-5D6E-409C-BE32-E72D297353CC}">
                  <c16:uniqueId val="{00000005-AAC5-4646-AD99-671FEBD20A12}"/>
                </c:ext>
              </c:extLst>
            </c:dLbl>
            <c:dLbl>
              <c:idx val="4"/>
              <c:layout>
                <c:manualLayout>
                  <c:x val="-0.13188976377952755"/>
                  <c:y val="0.1323155216284986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10431520863042"/>
                      <c:h val="0.1270737913486005"/>
                    </c:manualLayout>
                  </c15:layout>
                </c:ext>
                <c:ext xmlns:c16="http://schemas.microsoft.com/office/drawing/2014/chart" uri="{C3380CC4-5D6E-409C-BE32-E72D297353CC}">
                  <c16:uniqueId val="{00000009-AAC5-4646-AD99-671FEBD20A12}"/>
                </c:ext>
              </c:extLst>
            </c:dLbl>
            <c:dLbl>
              <c:idx val="5"/>
              <c:layout>
                <c:manualLayout>
                  <c:x val="-0.18447377394754791"/>
                  <c:y val="6.106890264671114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9850393700787398"/>
                      <c:h val="0.19315541664162206"/>
                    </c:manualLayout>
                  </c15:layout>
                </c:ext>
                <c:ext xmlns:c16="http://schemas.microsoft.com/office/drawing/2014/chart" uri="{C3380CC4-5D6E-409C-BE32-E72D297353CC}">
                  <c16:uniqueId val="{00000006-AAC5-4646-AD99-671FEBD20A12}"/>
                </c:ext>
              </c:extLst>
            </c:dLbl>
            <c:dLbl>
              <c:idx val="6"/>
              <c:layout>
                <c:manualLayout>
                  <c:x val="-0.16535433070866143"/>
                  <c:y val="-3.053435114503816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AAC5-4646-AD99-671FEBD20A1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'31 Dec 21'!$A$4:$A$10</c:f>
              <c:strCache>
                <c:ptCount val="7"/>
                <c:pt idx="0">
                  <c:v>Ferrari</c:v>
                </c:pt>
                <c:pt idx="1">
                  <c:v>PartnerRe</c:v>
                </c:pt>
                <c:pt idx="2">
                  <c:v>Stellantis</c:v>
                </c:pt>
                <c:pt idx="3">
                  <c:v>CNH Industrial</c:v>
                </c:pt>
                <c:pt idx="4">
                  <c:v>Juventus</c:v>
                </c:pt>
                <c:pt idx="5">
                  <c:v>Other companies</c:v>
                </c:pt>
                <c:pt idx="6">
                  <c:v>Others</c:v>
                </c:pt>
              </c:strCache>
            </c:strRef>
          </c:cat>
          <c:val>
            <c:numRef>
              <c:f>'31 Dec 21'!$D$4:$D$10</c:f>
              <c:numCache>
                <c:formatCode>#,##0</c:formatCode>
                <c:ptCount val="7"/>
                <c:pt idx="0">
                  <c:v>10109</c:v>
                </c:pt>
                <c:pt idx="1">
                  <c:v>8109</c:v>
                </c:pt>
                <c:pt idx="2">
                  <c:v>7499</c:v>
                </c:pt>
                <c:pt idx="3">
                  <c:v>6300</c:v>
                </c:pt>
                <c:pt idx="4" formatCode="General">
                  <c:v>556</c:v>
                </c:pt>
                <c:pt idx="5">
                  <c:v>1741</c:v>
                </c:pt>
                <c:pt idx="6">
                  <c:v>1833</c:v>
                </c:pt>
              </c:numCache>
            </c:numRef>
          </c:val>
          <c:extLst>
            <c:ext xmlns:c16="http://schemas.microsoft.com/office/drawing/2014/chart" uri="{C3380CC4-5D6E-409C-BE32-E72D297353CC}">
              <c16:uniqueId val="{00000000-AAC5-4646-AD99-671FEBD20A1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1" i="0" u="none" strike="noStrike" baseline="0">
                <a:effectLst/>
              </a:rPr>
              <a:t>GROSS ASSET VALUE BREAKDOWN</a:t>
            </a:r>
          </a:p>
          <a:p>
            <a:pPr>
              <a:defRPr sz="1000"/>
            </a:pPr>
            <a:r>
              <a:rPr lang="en-GB" sz="1000" b="1" i="0" u="none" strike="noStrike" baseline="0">
                <a:effectLst/>
              </a:rPr>
              <a:t>AT 31 DECEMBER 2020</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'31 Dec 20'!$D$1</c:f>
              <c:strCache>
                <c:ptCount val="1"/>
                <c:pt idx="0">
                  <c:v>31/12/2020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629-44AF-8093-C850794896F8}"/>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8629-44AF-8093-C850794896F8}"/>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8629-44AF-8093-C850794896F8}"/>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8629-44AF-8093-C850794896F8}"/>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8629-44AF-8093-C850794896F8}"/>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8629-44AF-8093-C850794896F8}"/>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D-8629-44AF-8093-C850794896F8}"/>
              </c:ext>
            </c:extLst>
          </c:dPt>
          <c:dLbls>
            <c:dLbl>
              <c:idx val="0"/>
              <c:layout>
                <c:manualLayout>
                  <c:x val="-0.11811023622047244"/>
                  <c:y val="-0.1068702290076335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629-44AF-8093-C850794896F8}"/>
                </c:ext>
              </c:extLst>
            </c:dLbl>
            <c:dLbl>
              <c:idx val="1"/>
              <c:layout>
                <c:manualLayout>
                  <c:x val="0.18110236220472442"/>
                  <c:y val="-3.5623409669211195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629-44AF-8093-C850794896F8}"/>
                </c:ext>
              </c:extLst>
            </c:dLbl>
            <c:dLbl>
              <c:idx val="2"/>
              <c:layout>
                <c:manualLayout>
                  <c:x val="0.11811023622047244"/>
                  <c:y val="9.6692111959287536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1417322834645669"/>
                      <c:h val="0.1270737913486005"/>
                    </c:manualLayout>
                  </c15:layout>
                </c:ext>
                <c:ext xmlns:c16="http://schemas.microsoft.com/office/drawing/2014/chart" uri="{C3380CC4-5D6E-409C-BE32-E72D297353CC}">
                  <c16:uniqueId val="{00000005-8629-44AF-8093-C850794896F8}"/>
                </c:ext>
              </c:extLst>
            </c:dLbl>
            <c:dLbl>
              <c:idx val="3"/>
              <c:layout>
                <c:manualLayout>
                  <c:x val="1.3484096968193932E-2"/>
                  <c:y val="0.141884554507022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91958676917353832"/>
                      <c:h val="0.12069082967682475"/>
                    </c:manualLayout>
                  </c15:layout>
                </c:ext>
                <c:ext xmlns:c16="http://schemas.microsoft.com/office/drawing/2014/chart" uri="{C3380CC4-5D6E-409C-BE32-E72D297353CC}">
                  <c16:uniqueId val="{00000007-8629-44AF-8093-C850794896F8}"/>
                </c:ext>
              </c:extLst>
            </c:dLbl>
            <c:dLbl>
              <c:idx val="4"/>
              <c:layout>
                <c:manualLayout>
                  <c:x val="-0.13188976377952755"/>
                  <c:y val="0.1323155216284986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10431520863042"/>
                      <c:h val="0.1270737913486005"/>
                    </c:manualLayout>
                  </c15:layout>
                </c:ext>
                <c:ext xmlns:c16="http://schemas.microsoft.com/office/drawing/2014/chart" uri="{C3380CC4-5D6E-409C-BE32-E72D297353CC}">
                  <c16:uniqueId val="{00000009-8629-44AF-8093-C850794896F8}"/>
                </c:ext>
              </c:extLst>
            </c:dLbl>
            <c:dLbl>
              <c:idx val="5"/>
              <c:layout>
                <c:manualLayout>
                  <c:x val="-0.18447377394754791"/>
                  <c:y val="6.106890264671114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9850393700787398"/>
                      <c:h val="0.19315541664162206"/>
                    </c:manualLayout>
                  </c15:layout>
                </c:ext>
                <c:ext xmlns:c16="http://schemas.microsoft.com/office/drawing/2014/chart" uri="{C3380CC4-5D6E-409C-BE32-E72D297353CC}">
                  <c16:uniqueId val="{0000000B-8629-44AF-8093-C850794896F8}"/>
                </c:ext>
              </c:extLst>
            </c:dLbl>
            <c:dLbl>
              <c:idx val="6"/>
              <c:layout>
                <c:manualLayout>
                  <c:x val="-0.16535433070866143"/>
                  <c:y val="-3.053435114503816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8629-44AF-8093-C850794896F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'31 Dec 20'!$A$4:$A$10</c:f>
              <c:strCache>
                <c:ptCount val="7"/>
                <c:pt idx="0">
                  <c:v>Ferrari</c:v>
                </c:pt>
                <c:pt idx="1">
                  <c:v>PartnerRe</c:v>
                </c:pt>
                <c:pt idx="2">
                  <c:v>FCA</c:v>
                </c:pt>
                <c:pt idx="3">
                  <c:v>CNH Industrial</c:v>
                </c:pt>
                <c:pt idx="4">
                  <c:v>Juventus</c:v>
                </c:pt>
                <c:pt idx="5">
                  <c:v>Other companies</c:v>
                </c:pt>
                <c:pt idx="6">
                  <c:v>Others</c:v>
                </c:pt>
              </c:strCache>
            </c:strRef>
          </c:cat>
          <c:val>
            <c:numRef>
              <c:f>'31 Dec 20'!$D$4:$D$10</c:f>
              <c:numCache>
                <c:formatCode>#,##0</c:formatCode>
                <c:ptCount val="7"/>
                <c:pt idx="0">
                  <c:v>8383</c:v>
                </c:pt>
                <c:pt idx="1">
                  <c:v>6723</c:v>
                </c:pt>
                <c:pt idx="2">
                  <c:v>6588</c:v>
                </c:pt>
                <c:pt idx="3">
                  <c:v>3789</c:v>
                </c:pt>
                <c:pt idx="4" formatCode="General">
                  <c:v>691</c:v>
                </c:pt>
                <c:pt idx="5">
                  <c:v>767</c:v>
                </c:pt>
                <c:pt idx="6">
                  <c:v>1210</c:v>
                </c:pt>
              </c:numCache>
            </c:numRef>
          </c:val>
          <c:extLst>
            <c:ext xmlns:c16="http://schemas.microsoft.com/office/drawing/2014/chart" uri="{C3380CC4-5D6E-409C-BE32-E72D297353CC}">
              <c16:uniqueId val="{0000000E-8629-44AF-8093-C850794896F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3175</xdr:colOff>
      <xdr:row>8</xdr:row>
      <xdr:rowOff>200817</xdr:rowOff>
    </xdr:from>
    <xdr:to>
      <xdr:col>7</xdr:col>
      <xdr:colOff>0</xdr:colOff>
      <xdr:row>19</xdr:row>
      <xdr:rowOff>181767</xdr:rowOff>
    </xdr:to>
    <xdr:graphicFrame macro="">
      <xdr:nvGraphicFramePr>
        <xdr:cNvPr id="2" name="Chart 1">
          <a:extLst>
            <a:ext uri="{FF2B5EF4-FFF2-40B4-BE49-F238E27FC236}">
              <a16:creationId xmlns:a16="http://schemas.microsoft.com/office/drawing/2014/main" id="{A1550059-A27A-4E21-B06A-8651A4B0C4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276225</xdr:colOff>
      <xdr:row>8</xdr:row>
      <xdr:rowOff>200025</xdr:rowOff>
    </xdr:from>
    <xdr:to>
      <xdr:col>6</xdr:col>
      <xdr:colOff>1304925</xdr:colOff>
      <xdr:row>19</xdr:row>
      <xdr:rowOff>165100</xdr:rowOff>
    </xdr:to>
    <xdr:graphicFrame macro="">
      <xdr:nvGraphicFramePr>
        <xdr:cNvPr id="4" name="Chart 3">
          <a:extLst>
            <a:ext uri="{FF2B5EF4-FFF2-40B4-BE49-F238E27FC236}">
              <a16:creationId xmlns:a16="http://schemas.microsoft.com/office/drawing/2014/main" id="{F4D02A9B-C9A5-4E25-94E1-45093F18D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541DA-40DB-4AB8-902A-1F80B0D9D99C}">
  <dimension ref="A1:XFC60"/>
  <sheetViews>
    <sheetView showGridLines="0" topLeftCell="A7" zoomScaleNormal="100" zoomScaleSheetLayoutView="120" workbookViewId="0">
      <selection activeCell="D11" sqref="D11"/>
    </sheetView>
  </sheetViews>
  <sheetFormatPr defaultColWidth="0" defaultRowHeight="15" zeroHeight="1" x14ac:dyDescent="0.25"/>
  <cols>
    <col min="1" max="1" width="18.7109375" customWidth="1"/>
    <col min="2" max="2" width="11.140625" customWidth="1"/>
    <col min="3" max="3" width="14.85546875" customWidth="1"/>
    <col min="4" max="4" width="9.140625" customWidth="1"/>
    <col min="5" max="5" width="4.28515625" customWidth="1"/>
    <col min="6" max="6" width="39.28515625" customWidth="1"/>
    <col min="7" max="7" width="19.7109375" customWidth="1"/>
    <col min="8" max="16383" width="9.140625" hidden="1"/>
    <col min="16384" max="16384" width="1.140625" hidden="1" customWidth="1"/>
  </cols>
  <sheetData>
    <row r="1" spans="1:5" ht="27" customHeight="1" thickBot="1" x14ac:dyDescent="0.3">
      <c r="A1" s="23" t="s">
        <v>0</v>
      </c>
      <c r="B1" s="24" t="s">
        <v>19</v>
      </c>
      <c r="C1" s="24" t="s">
        <v>20</v>
      </c>
      <c r="D1" s="25">
        <v>44561</v>
      </c>
      <c r="E1" s="34" t="s">
        <v>27</v>
      </c>
    </row>
    <row r="2" spans="1:5" ht="15.75" customHeight="1" thickBot="1" x14ac:dyDescent="0.3">
      <c r="A2" s="2"/>
      <c r="B2" s="1"/>
      <c r="C2" s="1"/>
      <c r="D2" s="3"/>
      <c r="E2" s="36"/>
    </row>
    <row r="3" spans="1:5" ht="18" customHeight="1" thickBot="1" x14ac:dyDescent="0.3">
      <c r="A3" s="7" t="s">
        <v>1</v>
      </c>
      <c r="B3" s="1"/>
      <c r="C3" s="1"/>
      <c r="D3" s="8">
        <f>+SUM(D4:D9)</f>
        <v>34314</v>
      </c>
      <c r="E3" s="44" t="s">
        <v>35</v>
      </c>
    </row>
    <row r="4" spans="1:5" ht="18" customHeight="1" x14ac:dyDescent="0.25">
      <c r="A4" s="5" t="s">
        <v>2</v>
      </c>
      <c r="B4" s="27">
        <v>0.22900000000000001</v>
      </c>
      <c r="C4" s="5" t="s">
        <v>3</v>
      </c>
      <c r="D4" s="10">
        <v>10109</v>
      </c>
      <c r="E4" s="38"/>
    </row>
    <row r="5" spans="1:5" ht="18" customHeight="1" x14ac:dyDescent="0.25">
      <c r="A5" s="11" t="s">
        <v>15</v>
      </c>
      <c r="B5" s="27">
        <v>1</v>
      </c>
      <c r="C5" s="5" t="s">
        <v>4</v>
      </c>
      <c r="D5" s="10">
        <v>8109</v>
      </c>
      <c r="E5" s="38"/>
    </row>
    <row r="6" spans="1:5" ht="18" customHeight="1" x14ac:dyDescent="0.25">
      <c r="A6" s="5" t="s">
        <v>5</v>
      </c>
      <c r="B6" s="27">
        <v>0.14399999999999999</v>
      </c>
      <c r="C6" s="5" t="s">
        <v>3</v>
      </c>
      <c r="D6" s="10">
        <v>7499</v>
      </c>
      <c r="E6" s="45" t="s">
        <v>28</v>
      </c>
    </row>
    <row r="7" spans="1:5" ht="18" customHeight="1" x14ac:dyDescent="0.25">
      <c r="A7" s="5" t="s">
        <v>7</v>
      </c>
      <c r="B7" s="27">
        <v>0.26900000000000002</v>
      </c>
      <c r="C7" s="5" t="s">
        <v>3</v>
      </c>
      <c r="D7" s="10">
        <v>6300</v>
      </c>
      <c r="E7" s="38"/>
    </row>
    <row r="8" spans="1:5" ht="18" customHeight="1" x14ac:dyDescent="0.25">
      <c r="A8" s="5" t="s">
        <v>8</v>
      </c>
      <c r="B8" s="27">
        <v>0.63800000000000001</v>
      </c>
      <c r="C8" s="5" t="s">
        <v>3</v>
      </c>
      <c r="D8" s="12">
        <v>556</v>
      </c>
      <c r="E8" s="39"/>
    </row>
    <row r="9" spans="1:5" ht="18" customHeight="1" thickBot="1" x14ac:dyDescent="0.3">
      <c r="A9" s="13" t="s">
        <v>16</v>
      </c>
      <c r="B9" s="6"/>
      <c r="C9" s="14" t="s">
        <v>4</v>
      </c>
      <c r="D9" s="9">
        <v>1741</v>
      </c>
      <c r="E9" s="40"/>
    </row>
    <row r="10" spans="1:5" ht="18" customHeight="1" thickBot="1" x14ac:dyDescent="0.3">
      <c r="A10" s="7" t="s">
        <v>26</v>
      </c>
      <c r="B10" s="1"/>
      <c r="C10" s="1"/>
      <c r="D10" s="8">
        <f>+SUM(D11:D18)</f>
        <v>1833</v>
      </c>
      <c r="E10" s="44" t="s">
        <v>29</v>
      </c>
    </row>
    <row r="11" spans="1:5" ht="18" customHeight="1" x14ac:dyDescent="0.25">
      <c r="A11" s="11" t="s">
        <v>9</v>
      </c>
      <c r="B11" s="4"/>
      <c r="C11" s="5" t="s">
        <v>4</v>
      </c>
      <c r="D11" s="12">
        <v>489</v>
      </c>
      <c r="E11" s="39"/>
    </row>
    <row r="12" spans="1:5" ht="18" customHeight="1" x14ac:dyDescent="0.25">
      <c r="A12" s="5" t="s">
        <v>18</v>
      </c>
      <c r="B12" s="4"/>
      <c r="C12" s="5" t="s">
        <v>4</v>
      </c>
      <c r="D12" s="12">
        <v>355</v>
      </c>
      <c r="E12" s="46" t="s">
        <v>30</v>
      </c>
    </row>
    <row r="13" spans="1:5" ht="18" customHeight="1" x14ac:dyDescent="0.25">
      <c r="A13" s="11" t="s">
        <v>37</v>
      </c>
      <c r="B13" s="4"/>
      <c r="C13" s="5" t="s">
        <v>3</v>
      </c>
      <c r="D13" s="12">
        <v>337</v>
      </c>
      <c r="E13" s="46" t="s">
        <v>34</v>
      </c>
    </row>
    <row r="14" spans="1:5" ht="18" customHeight="1" x14ac:dyDescent="0.25">
      <c r="A14" s="11" t="s">
        <v>17</v>
      </c>
      <c r="B14" s="4"/>
      <c r="C14" s="5" t="s">
        <v>4</v>
      </c>
      <c r="D14" s="12">
        <v>152</v>
      </c>
      <c r="E14" s="46" t="s">
        <v>31</v>
      </c>
    </row>
    <row r="15" spans="1:5" ht="18" customHeight="1" x14ac:dyDescent="0.25">
      <c r="A15" s="32" t="s">
        <v>39</v>
      </c>
      <c r="B15" s="30"/>
      <c r="C15" s="29" t="s">
        <v>3</v>
      </c>
      <c r="D15" s="31">
        <v>100</v>
      </c>
      <c r="E15" s="47" t="s">
        <v>32</v>
      </c>
    </row>
    <row r="16" spans="1:5" ht="18" customHeight="1" x14ac:dyDescent="0.25">
      <c r="A16" s="32" t="s">
        <v>10</v>
      </c>
      <c r="B16" s="30"/>
      <c r="C16" s="29"/>
      <c r="D16" s="31">
        <v>22</v>
      </c>
      <c r="E16" s="46" t="s">
        <v>33</v>
      </c>
    </row>
    <row r="17" spans="1:7" ht="18" customHeight="1" x14ac:dyDescent="0.25">
      <c r="A17" s="5" t="s">
        <v>11</v>
      </c>
      <c r="B17" s="4"/>
      <c r="C17" s="4"/>
      <c r="D17" s="12">
        <v>283</v>
      </c>
      <c r="E17" s="35"/>
    </row>
    <row r="18" spans="1:7" s="33" customFormat="1" ht="18" customHeight="1" thickBot="1" x14ac:dyDescent="0.3">
      <c r="A18" s="13" t="s">
        <v>40</v>
      </c>
      <c r="B18" s="1"/>
      <c r="C18" s="1"/>
      <c r="D18" s="15">
        <v>95</v>
      </c>
      <c r="E18" s="44" t="s">
        <v>43</v>
      </c>
    </row>
    <row r="19" spans="1:7" ht="18" customHeight="1" thickBot="1" x14ac:dyDescent="0.3">
      <c r="A19" s="18" t="s">
        <v>12</v>
      </c>
      <c r="B19" s="1"/>
      <c r="C19" s="1"/>
      <c r="D19" s="19">
        <f>+SUM(D3,D10)</f>
        <v>36147</v>
      </c>
      <c r="E19" s="40"/>
    </row>
    <row r="20" spans="1:7" ht="18" customHeight="1" x14ac:dyDescent="0.25">
      <c r="A20" s="20" t="s">
        <v>13</v>
      </c>
      <c r="B20" s="4"/>
      <c r="C20" s="4"/>
      <c r="D20" s="21">
        <v>-4307</v>
      </c>
      <c r="E20" s="48"/>
    </row>
    <row r="21" spans="1:7" ht="18" customHeight="1" thickBot="1" x14ac:dyDescent="0.3">
      <c r="A21" s="17" t="s">
        <v>42</v>
      </c>
      <c r="B21" s="1"/>
      <c r="C21" s="1"/>
      <c r="D21" s="16">
        <v>-771</v>
      </c>
      <c r="E21" s="44" t="s">
        <v>45</v>
      </c>
    </row>
    <row r="22" spans="1:7" ht="18" customHeight="1" thickBot="1" x14ac:dyDescent="0.3">
      <c r="A22" s="18" t="s">
        <v>14</v>
      </c>
      <c r="B22" s="1"/>
      <c r="C22" s="1"/>
      <c r="D22" s="19">
        <f>+SUM(D19:D21)</f>
        <v>31069</v>
      </c>
      <c r="E22" s="40"/>
    </row>
    <row r="23" spans="1:7" ht="18" customHeight="1" thickBot="1" x14ac:dyDescent="0.3">
      <c r="A23" s="1"/>
      <c r="B23" s="1"/>
      <c r="C23" s="1"/>
      <c r="D23" s="1"/>
      <c r="E23" s="40"/>
    </row>
    <row r="24" spans="1:7" ht="18" customHeight="1" thickBot="1" x14ac:dyDescent="0.3">
      <c r="A24" s="18" t="s">
        <v>41</v>
      </c>
      <c r="B24" s="1"/>
      <c r="C24" s="1"/>
      <c r="D24" s="22">
        <f>+ROUND(D22/234.645891,2)</f>
        <v>132.41</v>
      </c>
      <c r="E24" s="49" t="s">
        <v>44</v>
      </c>
    </row>
    <row r="25" spans="1:7" x14ac:dyDescent="0.25">
      <c r="E25" s="50"/>
    </row>
    <row r="26" spans="1:7" ht="18" customHeight="1" x14ac:dyDescent="0.25">
      <c r="A26" s="43" t="s">
        <v>21</v>
      </c>
      <c r="B26" s="43"/>
      <c r="C26" s="43"/>
      <c r="D26" s="43"/>
      <c r="E26" s="43"/>
      <c r="F26" s="43"/>
      <c r="G26" s="43"/>
    </row>
    <row r="27" spans="1:7" ht="18" customHeight="1" x14ac:dyDescent="0.25">
      <c r="A27" s="42" t="s">
        <v>24</v>
      </c>
      <c r="B27" s="42"/>
      <c r="C27" s="42"/>
      <c r="D27" s="42"/>
      <c r="E27" s="42"/>
      <c r="F27" s="42"/>
      <c r="G27" s="42"/>
    </row>
    <row r="28" spans="1:7" ht="18" customHeight="1" x14ac:dyDescent="0.25">
      <c r="A28" s="42" t="s">
        <v>23</v>
      </c>
      <c r="B28" s="42"/>
      <c r="C28" s="42"/>
      <c r="D28" s="42"/>
      <c r="E28" s="42"/>
      <c r="F28" s="42"/>
      <c r="G28" s="42"/>
    </row>
    <row r="29" spans="1:7" ht="18" customHeight="1" x14ac:dyDescent="0.25">
      <c r="A29" s="42" t="s">
        <v>47</v>
      </c>
      <c r="B29" s="42"/>
      <c r="C29" s="42"/>
      <c r="D29" s="42"/>
      <c r="E29" s="42"/>
      <c r="F29" s="42"/>
      <c r="G29" s="42"/>
    </row>
    <row r="30" spans="1:7" ht="18" customHeight="1" x14ac:dyDescent="0.25">
      <c r="A30" s="42" t="s">
        <v>46</v>
      </c>
      <c r="B30" s="42"/>
      <c r="C30" s="42"/>
      <c r="D30" s="42"/>
      <c r="E30" s="42"/>
      <c r="F30" s="42"/>
      <c r="G30" s="42"/>
    </row>
    <row r="31" spans="1:7" ht="18" customHeight="1" x14ac:dyDescent="0.25">
      <c r="A31" s="42" t="s">
        <v>59</v>
      </c>
      <c r="B31" s="42"/>
      <c r="C31" s="42"/>
      <c r="D31" s="42"/>
      <c r="E31" s="42"/>
      <c r="F31" s="42"/>
      <c r="G31" s="42"/>
    </row>
    <row r="32" spans="1:7" ht="18" customHeight="1" x14ac:dyDescent="0.25">
      <c r="A32" s="42" t="s">
        <v>55</v>
      </c>
      <c r="B32" s="42"/>
      <c r="C32" s="42"/>
      <c r="D32" s="42"/>
      <c r="E32" s="42"/>
      <c r="F32" s="42"/>
      <c r="G32" s="42"/>
    </row>
    <row r="33" spans="1:7" ht="18" customHeight="1" x14ac:dyDescent="0.25">
      <c r="A33" s="43" t="s">
        <v>60</v>
      </c>
      <c r="B33" s="43"/>
      <c r="C33" s="28"/>
      <c r="D33" s="28"/>
      <c r="E33" s="28"/>
      <c r="F33" s="28"/>
      <c r="G33" s="28"/>
    </row>
    <row r="34" spans="1:7" ht="18" customHeight="1" x14ac:dyDescent="0.25">
      <c r="A34" s="42" t="s">
        <v>50</v>
      </c>
      <c r="B34" s="42"/>
      <c r="C34" s="42"/>
      <c r="D34" s="42"/>
      <c r="E34" s="42"/>
      <c r="F34" s="42"/>
      <c r="G34" s="42"/>
    </row>
    <row r="35" spans="1:7" ht="18" customHeight="1" x14ac:dyDescent="0.25">
      <c r="A35" s="42" t="s">
        <v>48</v>
      </c>
      <c r="B35" s="42"/>
      <c r="C35" s="42"/>
      <c r="D35" s="42"/>
      <c r="E35" s="42"/>
      <c r="F35" s="42"/>
      <c r="G35" s="42"/>
    </row>
    <row r="36" spans="1:7" ht="18" customHeight="1" x14ac:dyDescent="0.25">
      <c r="A36" s="42" t="s">
        <v>49</v>
      </c>
      <c r="B36" s="42"/>
      <c r="C36" s="42"/>
      <c r="D36" s="42"/>
      <c r="E36" s="42"/>
      <c r="F36" s="42"/>
      <c r="G36" s="42"/>
    </row>
    <row r="37" spans="1:7" x14ac:dyDescent="0.25"/>
    <row r="38" spans="1:7" hidden="1" x14ac:dyDescent="0.25"/>
    <row r="39" spans="1:7" hidden="1" x14ac:dyDescent="0.25"/>
    <row r="40" spans="1:7" hidden="1" x14ac:dyDescent="0.25"/>
    <row r="41" spans="1:7" hidden="1" x14ac:dyDescent="0.25"/>
    <row r="42" spans="1:7" hidden="1" x14ac:dyDescent="0.25"/>
    <row r="43" spans="1:7" hidden="1" x14ac:dyDescent="0.25"/>
    <row r="44" spans="1:7" hidden="1" x14ac:dyDescent="0.25"/>
    <row r="45" spans="1:7" hidden="1" x14ac:dyDescent="0.25"/>
    <row r="46" spans="1:7" hidden="1" x14ac:dyDescent="0.25"/>
    <row r="47" spans="1:7" hidden="1" x14ac:dyDescent="0.25"/>
    <row r="48" spans="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sheetData>
  <customSheetViews>
    <customSheetView guid="{F81A7BAB-ED79-496B-B07A-A979C956FD16}" showPageBreaks="1" showGridLines="0">
      <selection activeCell="A36" sqref="A1:G36"/>
      <pageMargins left="0.70866141732283472" right="0.70866141732283472" top="0.74803149606299213" bottom="0.74803149606299213" header="0.31496062992125984" footer="0.31496062992125984"/>
      <pageSetup paperSize="9" scale="70" orientation="portrait" verticalDpi="0" r:id="rId1"/>
    </customSheetView>
  </customSheetViews>
  <mergeCells count="11">
    <mergeCell ref="A35:G35"/>
    <mergeCell ref="A36:G36"/>
    <mergeCell ref="A26:G26"/>
    <mergeCell ref="A27:G27"/>
    <mergeCell ref="A28:G28"/>
    <mergeCell ref="A30:G30"/>
    <mergeCell ref="A31:G31"/>
    <mergeCell ref="A29:G29"/>
    <mergeCell ref="A32:G32"/>
    <mergeCell ref="A34:G34"/>
    <mergeCell ref="A33:B33"/>
  </mergeCells>
  <hyperlinks>
    <hyperlink ref="E3" location="'31 Dec 21'!A26" display="(a)" xr:uid="{2916E138-F732-4369-9278-FBB668FC8F45}"/>
    <hyperlink ref="E6" location="'31 Dec 21'!A27" display="(b)" xr:uid="{3AA5302E-8625-40E6-AE52-687B1CFB0E9B}"/>
    <hyperlink ref="E10" location="'31 Dec 21'!A28" display="(c)" xr:uid="{E6246889-F99D-4906-9973-2CB60033EE9C}"/>
    <hyperlink ref="E12" location="'31 Dec 21'!A29" display="(d)" xr:uid="{4E4A7A38-F041-4583-A589-AB113004CE2E}"/>
    <hyperlink ref="E13" location="'31 Dec 21'!A30" display="(e)" xr:uid="{38C07723-3C1D-4112-AD3D-9B895CDE28B9}"/>
    <hyperlink ref="E14" location="'31 Dec 21'!A31" display="(f)" xr:uid="{377AA0CB-644C-4DC8-B7D4-E7CCE96F7493}"/>
    <hyperlink ref="E15" location="'31 Dec 21'!A32" display="(g)" xr:uid="{9E262CBC-6B77-4231-9A10-84F09EA0DDED}"/>
    <hyperlink ref="E16" location="'31 Dec 21'!A33" display="(h)" xr:uid="{350482A2-CD3D-44ED-83B8-A28415F2A09B}"/>
    <hyperlink ref="E18" location="'31 Dec 21'!A34" display="(i)" xr:uid="{67E1FFA2-3206-4D58-8791-DCB5AD833C0C}"/>
    <hyperlink ref="E21" location="'31 Dec 21'!A35" display="(j)" xr:uid="{2201C682-E075-44F1-B3C2-37CBB02649DC}"/>
    <hyperlink ref="E24" location="'31 Dec 21'!A36" display="(k)" xr:uid="{0D967A5A-017F-4147-886F-CFFDCA82464D}"/>
  </hyperlinks>
  <pageMargins left="0.70866141732283472" right="0.70866141732283472" top="0.74803149606299213" bottom="0.74803149606299213" header="0.31496062992125984" footer="0.31496062992125984"/>
  <pageSetup paperSize="9" scale="7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C6A8B-0FFE-4026-BB5F-07D3F5E3B539}">
  <dimension ref="A1:G50"/>
  <sheetViews>
    <sheetView showGridLines="0" tabSelected="1" topLeftCell="A7" zoomScaleNormal="100" zoomScaleSheetLayoutView="100" workbookViewId="0">
      <selection activeCell="A24" sqref="A24:G24"/>
    </sheetView>
  </sheetViews>
  <sheetFormatPr defaultColWidth="0" defaultRowHeight="15" zeroHeight="1" x14ac:dyDescent="0.25"/>
  <cols>
    <col min="1" max="1" width="18.7109375" customWidth="1"/>
    <col min="2" max="2" width="11.140625" customWidth="1"/>
    <col min="3" max="3" width="14.85546875" customWidth="1"/>
    <col min="4" max="4" width="9.140625" customWidth="1"/>
    <col min="5" max="5" width="4.28515625" customWidth="1"/>
    <col min="6" max="6" width="39.28515625" customWidth="1"/>
    <col min="7" max="7" width="19.7109375" customWidth="1"/>
    <col min="8" max="16384" width="9.140625" hidden="1"/>
  </cols>
  <sheetData>
    <row r="1" spans="1:6" ht="27" customHeight="1" thickBot="1" x14ac:dyDescent="0.3">
      <c r="A1" s="23" t="s">
        <v>0</v>
      </c>
      <c r="B1" s="24" t="s">
        <v>22</v>
      </c>
      <c r="C1" s="24" t="s">
        <v>36</v>
      </c>
      <c r="D1" s="25">
        <v>44196</v>
      </c>
      <c r="E1" s="34" t="s">
        <v>27</v>
      </c>
    </row>
    <row r="2" spans="1:6" ht="15.75" customHeight="1" thickBot="1" x14ac:dyDescent="0.3">
      <c r="A2" s="2"/>
      <c r="B2" s="1"/>
      <c r="C2" s="1"/>
      <c r="D2" s="3"/>
      <c r="E2" s="49" t="s">
        <v>35</v>
      </c>
      <c r="F2" s="50"/>
    </row>
    <row r="3" spans="1:6" ht="18" customHeight="1" thickBot="1" x14ac:dyDescent="0.3">
      <c r="A3" s="7" t="s">
        <v>1</v>
      </c>
      <c r="B3" s="1"/>
      <c r="C3" s="1"/>
      <c r="D3" s="8">
        <f>+SUM(D4:D9)</f>
        <v>26941</v>
      </c>
      <c r="E3" s="37"/>
      <c r="F3" s="50"/>
    </row>
    <row r="4" spans="1:6" ht="18" customHeight="1" x14ac:dyDescent="0.25">
      <c r="A4" s="5" t="s">
        <v>2</v>
      </c>
      <c r="B4" s="27">
        <v>0.22900000000000001</v>
      </c>
      <c r="C4" s="5" t="s">
        <v>3</v>
      </c>
      <c r="D4" s="10">
        <v>8383</v>
      </c>
      <c r="E4" s="38"/>
      <c r="F4" s="50"/>
    </row>
    <row r="5" spans="1:6" ht="18" customHeight="1" x14ac:dyDescent="0.25">
      <c r="A5" s="11" t="s">
        <v>15</v>
      </c>
      <c r="B5" s="27">
        <v>1</v>
      </c>
      <c r="C5" s="5" t="s">
        <v>4</v>
      </c>
      <c r="D5" s="10">
        <v>6723</v>
      </c>
      <c r="E5" s="45" t="s">
        <v>28</v>
      </c>
      <c r="F5" s="50"/>
    </row>
    <row r="6" spans="1:6" ht="18" customHeight="1" x14ac:dyDescent="0.25">
      <c r="A6" s="5" t="s">
        <v>6</v>
      </c>
      <c r="B6" s="27">
        <v>0.28499999999999998</v>
      </c>
      <c r="C6" s="5" t="s">
        <v>3</v>
      </c>
      <c r="D6" s="10">
        <v>6588</v>
      </c>
      <c r="E6" s="38"/>
      <c r="F6" s="50"/>
    </row>
    <row r="7" spans="1:6" ht="18" customHeight="1" x14ac:dyDescent="0.25">
      <c r="A7" s="5" t="s">
        <v>7</v>
      </c>
      <c r="B7" s="27">
        <v>0.26900000000000002</v>
      </c>
      <c r="C7" s="5" t="s">
        <v>3</v>
      </c>
      <c r="D7" s="10">
        <v>3789</v>
      </c>
      <c r="E7" s="38"/>
      <c r="F7" s="50"/>
    </row>
    <row r="8" spans="1:6" ht="18" customHeight="1" x14ac:dyDescent="0.25">
      <c r="A8" s="5" t="s">
        <v>8</v>
      </c>
      <c r="B8" s="27">
        <v>0.63800000000000001</v>
      </c>
      <c r="C8" s="5" t="s">
        <v>3</v>
      </c>
      <c r="D8" s="12">
        <v>691</v>
      </c>
      <c r="E8" s="39"/>
      <c r="F8" s="50"/>
    </row>
    <row r="9" spans="1:6" ht="18" customHeight="1" thickBot="1" x14ac:dyDescent="0.3">
      <c r="A9" s="13" t="s">
        <v>16</v>
      </c>
      <c r="B9" s="6"/>
      <c r="C9" s="14" t="s">
        <v>4</v>
      </c>
      <c r="D9" s="9">
        <v>767</v>
      </c>
      <c r="E9" s="44" t="s">
        <v>29</v>
      </c>
      <c r="F9" s="50"/>
    </row>
    <row r="10" spans="1:6" ht="18" customHeight="1" thickBot="1" x14ac:dyDescent="0.3">
      <c r="A10" s="7" t="s">
        <v>26</v>
      </c>
      <c r="B10" s="1"/>
      <c r="C10" s="1"/>
      <c r="D10" s="8">
        <f>+SUM(D11:D17)</f>
        <v>1210</v>
      </c>
      <c r="E10" s="40"/>
      <c r="F10" s="50"/>
    </row>
    <row r="11" spans="1:6" ht="18" customHeight="1" x14ac:dyDescent="0.25">
      <c r="A11" s="11" t="s">
        <v>38</v>
      </c>
      <c r="B11" s="4"/>
      <c r="C11" s="5" t="s">
        <v>4</v>
      </c>
      <c r="D11" s="12">
        <v>283</v>
      </c>
      <c r="E11" s="46" t="s">
        <v>30</v>
      </c>
      <c r="F11" s="50"/>
    </row>
    <row r="12" spans="1:6" ht="18" customHeight="1" x14ac:dyDescent="0.25">
      <c r="A12" s="5" t="s">
        <v>9</v>
      </c>
      <c r="B12" s="4"/>
      <c r="C12" s="5" t="s">
        <v>4</v>
      </c>
      <c r="D12" s="12">
        <v>114</v>
      </c>
      <c r="E12" s="39"/>
      <c r="F12" s="50"/>
    </row>
    <row r="13" spans="1:6" ht="18" customHeight="1" x14ac:dyDescent="0.25">
      <c r="A13" s="11" t="s">
        <v>18</v>
      </c>
      <c r="B13" s="4"/>
      <c r="C13" s="5" t="s">
        <v>3</v>
      </c>
      <c r="D13" s="12">
        <v>10</v>
      </c>
      <c r="F13" s="50"/>
    </row>
    <row r="14" spans="1:6" ht="18" customHeight="1" x14ac:dyDescent="0.25">
      <c r="A14" s="11" t="s">
        <v>17</v>
      </c>
      <c r="B14" s="4"/>
      <c r="C14" s="5" t="s">
        <v>4</v>
      </c>
      <c r="D14" s="12">
        <v>74</v>
      </c>
      <c r="E14" s="46" t="s">
        <v>34</v>
      </c>
      <c r="F14" s="50"/>
    </row>
    <row r="15" spans="1:6" ht="18" customHeight="1" x14ac:dyDescent="0.25">
      <c r="A15" s="32" t="s">
        <v>39</v>
      </c>
      <c r="B15" s="30"/>
      <c r="C15" s="29" t="s">
        <v>3</v>
      </c>
      <c r="D15" s="31">
        <v>73</v>
      </c>
      <c r="E15" s="47" t="s">
        <v>31</v>
      </c>
      <c r="F15" s="50"/>
    </row>
    <row r="16" spans="1:6" ht="18" customHeight="1" x14ac:dyDescent="0.25">
      <c r="A16" s="5" t="s">
        <v>11</v>
      </c>
      <c r="B16" s="4"/>
      <c r="C16" s="4"/>
      <c r="D16" s="12">
        <v>492</v>
      </c>
      <c r="E16" s="39"/>
      <c r="F16" s="50"/>
    </row>
    <row r="17" spans="1:7" s="33" customFormat="1" ht="18" customHeight="1" thickBot="1" x14ac:dyDescent="0.3">
      <c r="A17" s="13" t="s">
        <v>40</v>
      </c>
      <c r="B17" s="1"/>
      <c r="C17" s="1"/>
      <c r="D17" s="15">
        <v>164</v>
      </c>
      <c r="E17" s="49" t="s">
        <v>32</v>
      </c>
      <c r="F17" s="50"/>
    </row>
    <row r="18" spans="1:7" ht="18" customHeight="1" thickBot="1" x14ac:dyDescent="0.3">
      <c r="A18" s="18" t="s">
        <v>12</v>
      </c>
      <c r="B18" s="1"/>
      <c r="C18" s="1"/>
      <c r="D18" s="19">
        <f>+SUM(D3,D10)</f>
        <v>28151</v>
      </c>
      <c r="E18" s="40"/>
      <c r="F18" s="50"/>
    </row>
    <row r="19" spans="1:7" ht="18" customHeight="1" thickBot="1" x14ac:dyDescent="0.3">
      <c r="A19" s="17" t="s">
        <v>13</v>
      </c>
      <c r="B19" s="1"/>
      <c r="C19" s="1"/>
      <c r="D19" s="26">
        <v>-4110</v>
      </c>
      <c r="E19" s="41"/>
      <c r="F19" s="50"/>
    </row>
    <row r="20" spans="1:7" ht="18" customHeight="1" thickBot="1" x14ac:dyDescent="0.3">
      <c r="A20" s="18" t="s">
        <v>14</v>
      </c>
      <c r="B20" s="1"/>
      <c r="C20" s="1"/>
      <c r="D20" s="19">
        <f>+SUM(D18:D19)</f>
        <v>24041</v>
      </c>
      <c r="E20" s="40"/>
      <c r="F20" s="50"/>
    </row>
    <row r="21" spans="1:7" ht="18" customHeight="1" thickBot="1" x14ac:dyDescent="0.3">
      <c r="A21" s="1"/>
      <c r="B21" s="1"/>
      <c r="C21" s="1"/>
      <c r="D21" s="1"/>
      <c r="E21" s="51"/>
      <c r="F21" s="50"/>
    </row>
    <row r="22" spans="1:7" ht="18" customHeight="1" thickBot="1" x14ac:dyDescent="0.3">
      <c r="A22" s="18" t="s">
        <v>41</v>
      </c>
      <c r="B22" s="1"/>
      <c r="C22" s="1"/>
      <c r="D22" s="22">
        <f>+ROUND(D20/235.516639,2)</f>
        <v>102.08</v>
      </c>
      <c r="E22" s="49" t="s">
        <v>33</v>
      </c>
      <c r="F22" s="50"/>
    </row>
    <row r="23" spans="1:7" x14ac:dyDescent="0.25"/>
    <row r="24" spans="1:7" ht="21" customHeight="1" x14ac:dyDescent="0.25">
      <c r="A24" s="43" t="s">
        <v>53</v>
      </c>
      <c r="B24" s="43"/>
      <c r="C24" s="43"/>
      <c r="D24" s="43"/>
      <c r="E24" s="43"/>
      <c r="F24" s="43"/>
      <c r="G24" s="43"/>
    </row>
    <row r="25" spans="1:7" ht="21" customHeight="1" x14ac:dyDescent="0.25">
      <c r="A25" s="43" t="s">
        <v>54</v>
      </c>
      <c r="B25" s="43"/>
      <c r="C25" s="43"/>
      <c r="D25" s="43"/>
      <c r="E25" s="43"/>
      <c r="F25" s="43"/>
      <c r="G25" s="43"/>
    </row>
    <row r="26" spans="1:7" ht="21" customHeight="1" x14ac:dyDescent="0.25">
      <c r="A26" s="43" t="s">
        <v>52</v>
      </c>
      <c r="B26" s="43"/>
      <c r="C26" s="43"/>
      <c r="D26" s="43"/>
      <c r="E26" s="43"/>
      <c r="F26" s="43"/>
      <c r="G26" s="43"/>
    </row>
    <row r="27" spans="1:7" ht="21" customHeight="1" x14ac:dyDescent="0.25">
      <c r="A27" s="43" t="s">
        <v>51</v>
      </c>
      <c r="B27" s="43"/>
      <c r="C27" s="43"/>
      <c r="D27" s="43"/>
      <c r="E27" s="43"/>
      <c r="F27" s="43"/>
      <c r="G27" s="43"/>
    </row>
    <row r="28" spans="1:7" ht="21" customHeight="1" x14ac:dyDescent="0.25">
      <c r="A28" s="43" t="s">
        <v>58</v>
      </c>
      <c r="B28" s="43"/>
      <c r="C28" s="43"/>
      <c r="D28" s="43"/>
      <c r="E28" s="43"/>
      <c r="F28" s="43"/>
      <c r="G28" s="43"/>
    </row>
    <row r="29" spans="1:7" ht="21" customHeight="1" x14ac:dyDescent="0.25">
      <c r="A29" s="43" t="s">
        <v>56</v>
      </c>
      <c r="B29" s="43"/>
      <c r="C29" s="43"/>
      <c r="D29" s="43"/>
      <c r="E29" s="43"/>
      <c r="F29" s="43"/>
      <c r="G29" s="43"/>
    </row>
    <row r="30" spans="1:7" ht="21" customHeight="1" x14ac:dyDescent="0.25">
      <c r="A30" s="43" t="s">
        <v>25</v>
      </c>
      <c r="B30" s="43"/>
      <c r="C30" s="43"/>
      <c r="D30" s="43"/>
      <c r="E30" s="43"/>
      <c r="F30" s="43"/>
      <c r="G30" s="43"/>
    </row>
    <row r="31" spans="1:7" ht="21" customHeight="1" x14ac:dyDescent="0.25">
      <c r="A31" s="43" t="s">
        <v>57</v>
      </c>
      <c r="B31" s="43"/>
      <c r="C31" s="43"/>
      <c r="D31" s="43"/>
      <c r="E31" s="43"/>
      <c r="F31" s="43"/>
      <c r="G31" s="43"/>
    </row>
    <row r="32" spans="1: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customSheetViews>
    <customSheetView guid="{F81A7BAB-ED79-496B-B07A-A979C956FD16}" scale="120" showPageBreaks="1" showGridLines="0" printArea="1" view="pageBreakPreview" topLeftCell="A16">
      <selection activeCell="F36" sqref="F36"/>
      <pageMargins left="0.7" right="0.7" top="0.75" bottom="0.75" header="0.3" footer="0.3"/>
      <pageSetup paperSize="9" scale="70" orientation="portrait" verticalDpi="0" r:id="rId1"/>
    </customSheetView>
  </customSheetViews>
  <mergeCells count="8">
    <mergeCell ref="A29:G29"/>
    <mergeCell ref="A30:G30"/>
    <mergeCell ref="A31:G31"/>
    <mergeCell ref="A24:G24"/>
    <mergeCell ref="A25:G25"/>
    <mergeCell ref="A26:G26"/>
    <mergeCell ref="A27:G27"/>
    <mergeCell ref="A28:G28"/>
  </mergeCells>
  <hyperlinks>
    <hyperlink ref="E2" location="'31 Dec 20'!A24" display="(a)" xr:uid="{E9B431DB-DA40-4599-8A26-1AA687A07039}"/>
    <hyperlink ref="E5" location="'31 Dec 20'!A25" display="(b)" xr:uid="{5DF2D211-9A8C-40B0-AE1A-D915FF723DC7}"/>
    <hyperlink ref="E9" location="'31 Dec 20'!A26" display="(c)" xr:uid="{05595FAF-6F2C-4076-AE04-636C163F5094}"/>
    <hyperlink ref="E11" location="'31 Dec 20'!A27" display="(d)" xr:uid="{879E9C0B-C583-4D9D-A44A-1D6749718899}"/>
    <hyperlink ref="E14" location="'31 Dec 20'!A28" display="(e)" xr:uid="{6FB9EE2A-DC6A-42C3-9C06-4D7FFBE49E90}"/>
    <hyperlink ref="E15" location="'31 Dec 20'!A29" display="(f)" xr:uid="{EB162033-D00F-4634-A6EE-E2E6286A82CD}"/>
    <hyperlink ref="E17" location="'31 Dec 20'!A30" display="(g)" xr:uid="{B3E172C2-EF8B-4AD9-9516-5D84F56B6965}"/>
    <hyperlink ref="E22" location="'31 Dec 20'!A31" display="(h)" xr:uid="{0DFF56D0-7281-4A8E-8E29-33F099635DAA}"/>
  </hyperlinks>
  <pageMargins left="0.7" right="0.7" top="0.75" bottom="0.75" header="0.3" footer="0.3"/>
  <pageSetup paperSize="9" scale="70"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31 Dec 21</vt:lpstr>
      <vt:lpstr>31 Dec 20</vt:lpstr>
      <vt:lpstr>'31 Dec 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Balani Elena</dc:creator>
  <cp:lastModifiedBy>Balani Elena</cp:lastModifiedBy>
  <cp:lastPrinted>2022-03-24T16:43:00Z</cp:lastPrinted>
  <dcterms:created xsi:type="dcterms:W3CDTF">2022-03-23T12:38:33Z</dcterms:created>
  <dcterms:modified xsi:type="dcterms:W3CDTF">2022-04-01T14:51:02Z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{26176B1B-CABA-48AC-AEAD-32F554734DB9}</vt:lpwstr>
  </property>
</Properties>
</file>